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bfrs.sharepoint.com/sites/HumanResources/Shared Documents/Personnel/Pay/Directors Pay/"/>
    </mc:Choice>
  </mc:AlternateContent>
  <xr:revisionPtr revIDLastSave="0" documentId="8_{8AD58CD8-8B05-494A-9EC8-10E92935C298}" xr6:coauthVersionLast="47" xr6:coauthVersionMax="47" xr10:uidLastSave="{00000000-0000-0000-0000-000000000000}"/>
  <bookViews>
    <workbookView xWindow="4110" yWindow="0" windowWidth="21600" windowHeight="15585" xr2:uid="{00000000-000D-0000-FFFF-FFFF00000000}"/>
  </bookViews>
  <sheets>
    <sheet name="Table 1" sheetId="1" r:id="rId1"/>
  </sheets>
  <definedNames>
    <definedName name="_xlnm.Print_Area" localSheetId="0">'Table 1'!$A$1:$M$25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3" i="1"/>
  <c r="E3" i="1" l="1"/>
  <c r="F3" i="1" s="1"/>
  <c r="G3" i="1" s="1"/>
  <c r="H3" i="1" s="1"/>
  <c r="I3" i="1" s="1"/>
  <c r="E4" i="1"/>
  <c r="F4" i="1" s="1"/>
  <c r="G4" i="1" s="1"/>
  <c r="H4" i="1" s="1"/>
  <c r="I4" i="1" s="1"/>
  <c r="E5" i="1"/>
  <c r="F5" i="1" s="1"/>
  <c r="G5" i="1" s="1"/>
  <c r="H5" i="1" s="1"/>
  <c r="I5" i="1" s="1"/>
  <c r="E6" i="1"/>
  <c r="F6" i="1" s="1"/>
  <c r="G6" i="1" s="1"/>
  <c r="H6" i="1" s="1"/>
  <c r="I6" i="1" s="1"/>
  <c r="E7" i="1"/>
  <c r="F7" i="1" s="1"/>
  <c r="G7" i="1" s="1"/>
  <c r="H7" i="1" s="1"/>
  <c r="I7" i="1" s="1"/>
  <c r="E8" i="1"/>
  <c r="F8" i="1" s="1"/>
  <c r="G8" i="1" s="1"/>
  <c r="H8" i="1" s="1"/>
  <c r="I8" i="1" s="1"/>
  <c r="E9" i="1"/>
  <c r="F9" i="1" s="1"/>
  <c r="G9" i="1" s="1"/>
  <c r="H9" i="1" s="1"/>
  <c r="I9" i="1" s="1"/>
  <c r="E10" i="1"/>
  <c r="F10" i="1" s="1"/>
  <c r="G10" i="1" s="1"/>
  <c r="H10" i="1" s="1"/>
  <c r="I10" i="1" s="1"/>
  <c r="E11" i="1"/>
  <c r="F11" i="1" s="1"/>
  <c r="G11" i="1" s="1"/>
  <c r="H11" i="1" s="1"/>
  <c r="I11" i="1" s="1"/>
  <c r="E12" i="1"/>
  <c r="F12" i="1" s="1"/>
  <c r="G12" i="1" s="1"/>
  <c r="H12" i="1" s="1"/>
  <c r="I12" i="1" s="1"/>
  <c r="E13" i="1"/>
  <c r="F13" i="1" s="1"/>
  <c r="G13" i="1" s="1"/>
  <c r="H13" i="1" s="1"/>
  <c r="E14" i="1"/>
  <c r="F14" i="1" s="1"/>
  <c r="G14" i="1" s="1"/>
  <c r="H14" i="1" s="1"/>
  <c r="I14" i="1" s="1"/>
  <c r="E15" i="1"/>
  <c r="F15" i="1" s="1"/>
  <c r="G15" i="1" s="1"/>
  <c r="H15" i="1" s="1"/>
  <c r="I15" i="1" s="1"/>
  <c r="E16" i="1"/>
  <c r="F16" i="1" s="1"/>
  <c r="G16" i="1" s="1"/>
  <c r="H16" i="1" s="1"/>
  <c r="I16" i="1" s="1"/>
  <c r="E17" i="1"/>
  <c r="F17" i="1" s="1"/>
  <c r="G17" i="1" s="1"/>
  <c r="H17" i="1" s="1"/>
  <c r="I17" i="1" s="1"/>
  <c r="E18" i="1"/>
  <c r="F18" i="1" s="1"/>
  <c r="G18" i="1" s="1"/>
  <c r="H18" i="1" s="1"/>
  <c r="I18" i="1" s="1"/>
  <c r="E19" i="1"/>
  <c r="F19" i="1" s="1"/>
  <c r="G19" i="1" s="1"/>
  <c r="H19" i="1" s="1"/>
  <c r="I19" i="1" s="1"/>
  <c r="E20" i="1"/>
  <c r="F20" i="1" s="1"/>
  <c r="G20" i="1" s="1"/>
  <c r="H20" i="1" s="1"/>
  <c r="I20" i="1" s="1"/>
  <c r="E21" i="1"/>
  <c r="F21" i="1" s="1"/>
  <c r="G21" i="1" s="1"/>
  <c r="H21" i="1" s="1"/>
  <c r="I21" i="1" s="1"/>
  <c r="E22" i="1"/>
  <c r="F22" i="1" s="1"/>
  <c r="G22" i="1" s="1"/>
  <c r="H22" i="1" s="1"/>
  <c r="E24" i="1"/>
  <c r="H24" i="1" l="1"/>
  <c r="I13" i="1"/>
  <c r="I24" i="1" s="1"/>
  <c r="I22" i="1"/>
  <c r="F24" i="1"/>
  <c r="G24" i="1" s="1"/>
</calcChain>
</file>

<file path=xl/sharedStrings.xml><?xml version="1.0" encoding="utf-8"?>
<sst xmlns="http://schemas.openxmlformats.org/spreadsheetml/2006/main" count="80" uniqueCount="62">
  <si>
    <t>Senior Salary Pay structure for the Senior Management Team</t>
  </si>
  <si>
    <t>Job Roles</t>
  </si>
  <si>
    <t>Grade</t>
  </si>
  <si>
    <t>SCP</t>
  </si>
  <si>
    <t>Salary from 1 January 2021(NJC for Brigade Managers)</t>
  </si>
  <si>
    <t>1 January 2022</t>
  </si>
  <si>
    <t>1 January 2023</t>
  </si>
  <si>
    <t>1 January 2024</t>
  </si>
  <si>
    <t>RBFRS principle Officer spinal column ranges</t>
  </si>
  <si>
    <r>
      <rPr>
        <b/>
        <sz val="10"/>
        <rFont val="Arial"/>
        <family val="2"/>
      </rPr>
      <t xml:space="preserve">Assistant Director/ Head of Shared Services </t>
    </r>
    <r>
      <rPr>
        <sz val="10"/>
        <rFont val="Arial"/>
        <family val="2"/>
      </rPr>
      <t>(These posts are not within the RBFRS structure so are unused at this time)</t>
    </r>
  </si>
  <si>
    <t>CO1</t>
  </si>
  <si>
    <t>£77,391</t>
  </si>
  <si>
    <t>CO2</t>
  </si>
  <si>
    <t>£80,026</t>
  </si>
  <si>
    <t>CO3</t>
  </si>
  <si>
    <t>£82,666</t>
  </si>
  <si>
    <t>CO4</t>
  </si>
  <si>
    <t>£85,309</t>
  </si>
  <si>
    <t>CO5</t>
  </si>
  <si>
    <t>£90,543</t>
  </si>
  <si>
    <r>
      <rPr>
        <b/>
        <sz val="9"/>
        <rFont val="Arial"/>
        <family val="2"/>
      </rPr>
      <t>AFCO/
Director GOLD BOOK</t>
    </r>
  </si>
  <si>
    <r>
      <rPr>
        <b/>
        <sz val="9"/>
        <rFont val="Arial"/>
        <family val="2"/>
      </rPr>
      <t>DCFO/
Director GOLD BOOK</t>
    </r>
  </si>
  <si>
    <t>Director</t>
  </si>
  <si>
    <t>CO6</t>
  </si>
  <si>
    <t>£92,544</t>
  </si>
  <si>
    <t>CO7</t>
  </si>
  <si>
    <t>£94,644</t>
  </si>
  <si>
    <t>CO8</t>
  </si>
  <si>
    <t>£96,810</t>
  </si>
  <si>
    <t>CO9</t>
  </si>
  <si>
    <t>£99,815</t>
  </si>
  <si>
    <t>CO10</t>
  </si>
  <si>
    <t>£102,672</t>
  </si>
  <si>
    <t>CO11</t>
  </si>
  <si>
    <t>£108,230</t>
  </si>
  <si>
    <t>CO12</t>
  </si>
  <si>
    <t>£111,925</t>
  </si>
  <si>
    <t>CO13</t>
  </si>
  <si>
    <t>£115,617</t>
  </si>
  <si>
    <t>CO14</t>
  </si>
  <si>
    <t>£119,311</t>
  </si>
  <si>
    <t>CO15</t>
  </si>
  <si>
    <t>£130,132</t>
  </si>
  <si>
    <t>Chief Executive/Chief Fire Officer</t>
  </si>
  <si>
    <t>CO16</t>
  </si>
  <si>
    <t>£134,576</t>
  </si>
  <si>
    <t>CO17</t>
  </si>
  <si>
    <t>£139,009</t>
  </si>
  <si>
    <t>CO18</t>
  </si>
  <si>
    <t>£143,453</t>
  </si>
  <si>
    <t>CO19</t>
  </si>
  <si>
    <t>£148,579</t>
  </si>
  <si>
    <t>CO20</t>
  </si>
  <si>
    <t>£153,570</t>
  </si>
  <si>
    <t>Operational Allowance</t>
  </si>
  <si>
    <t>£10,823</t>
  </si>
  <si>
    <t>NB The Operational Allowance for Operational Directors is based on 10% of the ACFO mid point  - The 5 point  range for the ACFO is C09 to CO13 rusulting in a  mid point of C011.</t>
  </si>
  <si>
    <t>1 January 2025</t>
  </si>
  <si>
    <t>1 July 2025</t>
  </si>
  <si>
    <t xml:space="preserve"> </t>
  </si>
  <si>
    <t>1 July 2026</t>
  </si>
  <si>
    <t xml:space="preserve">Not currently used Non Uniform Director
(JNC for Chief Officers of Local Authorities)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</si>
</sst>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"/>
  </numFmts>
  <fonts count="9" x14ac:knownFonts="1">
    <font>
      <sz val="10"/>
      <color rgb="FF000000"/>
      <name val="Times New Roman"/>
      <charset val="204"/>
    </font>
    <font>
      <sz val="7.5"/>
      <name val="Arial"/>
      <family val="2"/>
    </font>
    <font>
      <sz val="9"/>
      <color rgb="FF000000"/>
      <name val="Times New Roman"/>
      <family val="1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1B1B1D"/>
      <name val="Noto Sans"/>
    </font>
  </fonts>
  <fills count="9">
    <fill>
      <patternFill patternType="none"/>
    </fill>
    <fill>
      <patternFill patternType="gray125"/>
    </fill>
    <fill>
      <patternFill patternType="solid">
        <fgColor rgb="FFC4D69B"/>
      </patternFill>
    </fill>
    <fill>
      <patternFill patternType="solid">
        <fgColor rgb="FFB7DEE8"/>
      </patternFill>
    </fill>
    <fill>
      <patternFill patternType="solid">
        <fgColor rgb="FFFFCCFF"/>
      </patternFill>
    </fill>
    <fill>
      <patternFill patternType="solid">
        <fgColor rgb="FFFFFFCC"/>
      </patternFill>
    </fill>
    <fill>
      <patternFill patternType="solid">
        <fgColor rgb="FFDCE6F0"/>
      </patternFill>
    </fill>
    <fill>
      <patternFill patternType="solid">
        <fgColor rgb="FFDAEDF3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Alignment="1">
      <alignment horizontal="left" vertical="top"/>
    </xf>
    <xf numFmtId="1" fontId="0" fillId="0" borderId="0" xfId="0" applyNumberFormat="1" applyAlignment="1">
      <alignment horizontal="left" vertical="top"/>
    </xf>
    <xf numFmtId="165" fontId="1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left" vertical="top"/>
    </xf>
    <xf numFmtId="0" fontId="5" fillId="2" borderId="1" xfId="0" applyFont="1" applyFill="1" applyBorder="1" applyAlignment="1">
      <alignment horizontal="left" wrapText="1" indent="2"/>
    </xf>
    <xf numFmtId="0" fontId="5" fillId="2" borderId="1" xfId="0" applyFont="1" applyFill="1" applyBorder="1" applyAlignment="1">
      <alignment horizontal="left" wrapText="1" inden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4" fillId="3" borderId="13" xfId="0" applyNumberFormat="1" applyFont="1" applyFill="1" applyBorder="1" applyAlignment="1">
      <alignment horizontal="center" vertical="center" wrapText="1"/>
    </xf>
    <xf numFmtId="165" fontId="7" fillId="8" borderId="14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 wrapText="1"/>
    </xf>
    <xf numFmtId="165" fontId="4" fillId="6" borderId="1" xfId="0" applyNumberFormat="1" applyFont="1" applyFill="1" applyBorder="1" applyAlignment="1">
      <alignment horizontal="center" vertical="center" wrapText="1"/>
    </xf>
    <xf numFmtId="165" fontId="4" fillId="6" borderId="1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center" wrapText="1"/>
    </xf>
    <xf numFmtId="164" fontId="6" fillId="0" borderId="13" xfId="0" applyNumberFormat="1" applyFont="1" applyBorder="1" applyAlignment="1">
      <alignment horizontal="center" wrapText="1"/>
    </xf>
    <xf numFmtId="165" fontId="7" fillId="0" borderId="14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center" vertical="top" wrapText="1"/>
    </xf>
    <xf numFmtId="1" fontId="4" fillId="6" borderId="0" xfId="0" applyNumberFormat="1" applyFont="1" applyFill="1" applyAlignment="1">
      <alignment horizontal="center" vertical="top" wrapText="1"/>
    </xf>
    <xf numFmtId="0" fontId="3" fillId="4" borderId="1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left" vertical="center" wrapText="1" indent="1"/>
    </xf>
    <xf numFmtId="0" fontId="2" fillId="0" borderId="15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6" borderId="1" xfId="0" applyFont="1" applyFill="1" applyBorder="1" applyAlignment="1">
      <alignment horizontal="left" vertical="center" wrapText="1" indent="1"/>
    </xf>
    <xf numFmtId="165" fontId="4" fillId="6" borderId="14" xfId="0" applyNumberFormat="1" applyFont="1" applyFill="1" applyBorder="1" applyAlignment="1">
      <alignment horizontal="center" vertical="center" wrapText="1"/>
    </xf>
    <xf numFmtId="165" fontId="4" fillId="3" borderId="14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164" fontId="6" fillId="0" borderId="0" xfId="0" applyNumberFormat="1" applyFont="1" applyAlignment="1">
      <alignment vertical="top" wrapText="1"/>
    </xf>
    <xf numFmtId="165" fontId="6" fillId="0" borderId="0" xfId="0" applyNumberFormat="1" applyFont="1" applyAlignment="1">
      <alignment vertical="top" wrapText="1"/>
    </xf>
    <xf numFmtId="0" fontId="8" fillId="0" borderId="19" xfId="0" applyFont="1" applyBorder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6" fillId="3" borderId="5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 indent="2"/>
    </xf>
    <xf numFmtId="0" fontId="5" fillId="0" borderId="7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12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4" fillId="0" borderId="13" xfId="0" applyFont="1" applyBorder="1" applyAlignment="1">
      <alignment horizontal="left" vertical="top" wrapText="1" indent="6"/>
    </xf>
    <xf numFmtId="0" fontId="4" fillId="0" borderId="12" xfId="0" applyFont="1" applyBorder="1" applyAlignment="1">
      <alignment horizontal="left" vertical="top" wrapText="1" indent="6"/>
    </xf>
    <xf numFmtId="0" fontId="4" fillId="0" borderId="11" xfId="0" applyFont="1" applyBorder="1" applyAlignment="1">
      <alignment horizontal="left" vertical="top" wrapText="1" indent="6"/>
    </xf>
    <xf numFmtId="0" fontId="4" fillId="6" borderId="9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8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25" sqref="J25"/>
    </sheetView>
  </sheetViews>
  <sheetFormatPr defaultRowHeight="12.75" x14ac:dyDescent="0.2"/>
  <cols>
    <col min="1" max="1" width="24.5" customWidth="1"/>
    <col min="2" max="2" width="14.5" customWidth="1"/>
    <col min="3" max="3" width="8.83203125" customWidth="1"/>
    <col min="4" max="4" width="21.33203125" hidden="1" customWidth="1"/>
    <col min="5" max="5" width="17" style="1" hidden="1" customWidth="1"/>
    <col min="6" max="6" width="11.83203125" style="1" hidden="1" customWidth="1"/>
    <col min="7" max="7" width="17" style="1" hidden="1" customWidth="1"/>
    <col min="8" max="9" width="25.33203125" style="1" hidden="1" customWidth="1"/>
    <col min="10" max="10" width="25.33203125" style="1" customWidth="1"/>
    <col min="11" max="11" width="12.83203125" customWidth="1"/>
    <col min="12" max="13" width="8.83203125" customWidth="1"/>
    <col min="14" max="14" width="11.33203125" bestFit="1" customWidth="1"/>
    <col min="15" max="15" width="10.33203125" bestFit="1" customWidth="1"/>
    <col min="17" max="17" width="12.33203125" bestFit="1" customWidth="1"/>
    <col min="19" max="19" width="11.33203125" bestFit="1" customWidth="1"/>
  </cols>
  <sheetData>
    <row r="1" spans="1:17" ht="13.5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7" ht="57.75" customHeight="1" x14ac:dyDescent="0.2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9" t="s">
        <v>57</v>
      </c>
      <c r="I2" s="9" t="s">
        <v>58</v>
      </c>
      <c r="J2" s="9" t="s">
        <v>60</v>
      </c>
      <c r="K2" s="42"/>
      <c r="L2" s="42"/>
      <c r="M2" s="42"/>
    </row>
    <row r="3" spans="1:17" ht="27.2" customHeight="1" x14ac:dyDescent="0.2">
      <c r="A3" s="47" t="s">
        <v>9</v>
      </c>
      <c r="B3" s="50" t="s">
        <v>10</v>
      </c>
      <c r="C3" s="34" t="s">
        <v>10</v>
      </c>
      <c r="D3" s="10" t="s">
        <v>11</v>
      </c>
      <c r="E3" s="11">
        <f>D3*1.04</f>
        <v>80486.64</v>
      </c>
      <c r="F3" s="12">
        <f>E3*1.035</f>
        <v>83303.672399999996</v>
      </c>
      <c r="G3" s="13">
        <f>F3*1.03</f>
        <v>85802.782571999996</v>
      </c>
      <c r="H3" s="13">
        <f>G3+1500</f>
        <v>87302.782571999996</v>
      </c>
      <c r="I3" s="13">
        <f>H3*1.032</f>
        <v>90096.471614303999</v>
      </c>
      <c r="J3" s="13">
        <f>I3*1.038</f>
        <v>93520.137535647547</v>
      </c>
      <c r="K3" s="71" t="s">
        <v>8</v>
      </c>
      <c r="L3" s="72"/>
      <c r="M3" s="72"/>
      <c r="O3" s="2"/>
      <c r="P3" s="3"/>
      <c r="Q3" s="3"/>
    </row>
    <row r="4" spans="1:17" ht="27.2" customHeight="1" x14ac:dyDescent="0.2">
      <c r="A4" s="48"/>
      <c r="B4" s="51"/>
      <c r="C4" s="34" t="s">
        <v>12</v>
      </c>
      <c r="D4" s="10" t="s">
        <v>13</v>
      </c>
      <c r="E4" s="11">
        <f t="shared" ref="E4:E24" si="0">D4*1.04</f>
        <v>83227.040000000008</v>
      </c>
      <c r="F4" s="12">
        <f t="shared" ref="F4:F24" si="1">E4*1.035</f>
        <v>86139.986400000009</v>
      </c>
      <c r="G4" s="13">
        <f t="shared" ref="G4:G22" si="2">F4*1.03</f>
        <v>88724.185992000013</v>
      </c>
      <c r="H4" s="13">
        <f t="shared" ref="H4:H22" si="3">G4+1500</f>
        <v>90224.185992000013</v>
      </c>
      <c r="I4" s="13">
        <f t="shared" ref="I4:I22" si="4">H4*1.032</f>
        <v>93111.359943744013</v>
      </c>
      <c r="J4" s="13">
        <f t="shared" ref="J4:J22" si="5">I4*1.038</f>
        <v>96649.591621606291</v>
      </c>
      <c r="K4" s="71"/>
      <c r="L4" s="72"/>
      <c r="M4" s="72"/>
      <c r="O4" s="2"/>
      <c r="P4" s="3"/>
      <c r="Q4" s="3"/>
    </row>
    <row r="5" spans="1:17" ht="27.6" customHeight="1" x14ac:dyDescent="0.2">
      <c r="A5" s="48"/>
      <c r="B5" s="51"/>
      <c r="C5" s="34" t="s">
        <v>14</v>
      </c>
      <c r="D5" s="10" t="s">
        <v>15</v>
      </c>
      <c r="E5" s="11">
        <f t="shared" si="0"/>
        <v>85972.64</v>
      </c>
      <c r="F5" s="12">
        <f t="shared" si="1"/>
        <v>88981.682399999991</v>
      </c>
      <c r="G5" s="13">
        <f t="shared" si="2"/>
        <v>91651.132871999987</v>
      </c>
      <c r="H5" s="13">
        <f t="shared" si="3"/>
        <v>93151.132871999987</v>
      </c>
      <c r="I5" s="13">
        <f t="shared" si="4"/>
        <v>96131.969123903997</v>
      </c>
      <c r="J5" s="13">
        <f t="shared" si="5"/>
        <v>99784.983950612354</v>
      </c>
      <c r="K5" s="71"/>
      <c r="L5" s="72"/>
      <c r="M5" s="72"/>
      <c r="O5" s="2"/>
      <c r="P5" s="3"/>
      <c r="Q5" s="3"/>
    </row>
    <row r="6" spans="1:17" ht="27.2" customHeight="1" x14ac:dyDescent="0.2">
      <c r="A6" s="48"/>
      <c r="B6" s="51"/>
      <c r="C6" s="34" t="s">
        <v>16</v>
      </c>
      <c r="D6" s="10" t="s">
        <v>17</v>
      </c>
      <c r="E6" s="11">
        <f t="shared" si="0"/>
        <v>88721.36</v>
      </c>
      <c r="F6" s="12">
        <f t="shared" si="1"/>
        <v>91826.607599999988</v>
      </c>
      <c r="G6" s="13">
        <f t="shared" si="2"/>
        <v>94581.405827999988</v>
      </c>
      <c r="H6" s="13">
        <f t="shared" si="3"/>
        <v>96081.405827999988</v>
      </c>
      <c r="I6" s="13">
        <f t="shared" si="4"/>
        <v>99156.010814495996</v>
      </c>
      <c r="J6" s="13">
        <f t="shared" si="5"/>
        <v>102923.93922544684</v>
      </c>
      <c r="K6" s="73"/>
      <c r="L6" s="74"/>
      <c r="M6" s="74"/>
      <c r="O6" s="2"/>
      <c r="P6" s="3"/>
      <c r="Q6" s="3"/>
    </row>
    <row r="7" spans="1:17" ht="27.2" customHeight="1" x14ac:dyDescent="0.2">
      <c r="A7" s="49"/>
      <c r="B7" s="52"/>
      <c r="C7" s="34" t="s">
        <v>18</v>
      </c>
      <c r="D7" s="10" t="s">
        <v>19</v>
      </c>
      <c r="E7" s="11">
        <f t="shared" si="0"/>
        <v>94164.72</v>
      </c>
      <c r="F7" s="12">
        <f t="shared" si="1"/>
        <v>97460.485199999996</v>
      </c>
      <c r="G7" s="13">
        <f t="shared" si="2"/>
        <v>100384.29975599999</v>
      </c>
      <c r="H7" s="13">
        <f t="shared" si="3"/>
        <v>101884.29975599999</v>
      </c>
      <c r="I7" s="13">
        <f t="shared" si="4"/>
        <v>105144.59734819199</v>
      </c>
      <c r="J7" s="13">
        <f t="shared" si="5"/>
        <v>109140.0920474233</v>
      </c>
      <c r="K7" s="53" t="s">
        <v>61</v>
      </c>
      <c r="L7" s="56" t="s">
        <v>20</v>
      </c>
      <c r="M7" s="56" t="s">
        <v>21</v>
      </c>
      <c r="O7" s="2"/>
      <c r="P7" s="3"/>
      <c r="Q7" s="3"/>
    </row>
    <row r="8" spans="1:17" ht="27.2" customHeight="1" x14ac:dyDescent="0.2">
      <c r="A8" s="59" t="s">
        <v>22</v>
      </c>
      <c r="B8" s="62" t="s">
        <v>12</v>
      </c>
      <c r="C8" s="35" t="s">
        <v>23</v>
      </c>
      <c r="D8" s="14" t="s">
        <v>24</v>
      </c>
      <c r="E8" s="15">
        <f t="shared" si="0"/>
        <v>96245.760000000009</v>
      </c>
      <c r="F8" s="16">
        <f t="shared" si="1"/>
        <v>99614.361600000004</v>
      </c>
      <c r="G8" s="17">
        <f t="shared" si="2"/>
        <v>102602.79244800001</v>
      </c>
      <c r="H8" s="17">
        <f t="shared" si="3"/>
        <v>104102.79244800001</v>
      </c>
      <c r="I8" s="17">
        <f t="shared" si="4"/>
        <v>107434.08180633601</v>
      </c>
      <c r="J8" s="17">
        <f t="shared" si="5"/>
        <v>111516.57691497677</v>
      </c>
      <c r="K8" s="54"/>
      <c r="L8" s="57"/>
      <c r="M8" s="57"/>
      <c r="O8" s="2"/>
      <c r="P8" s="3"/>
      <c r="Q8" s="3"/>
    </row>
    <row r="9" spans="1:17" ht="78" customHeight="1" x14ac:dyDescent="0.2">
      <c r="A9" s="60"/>
      <c r="B9" s="63"/>
      <c r="C9" s="35" t="s">
        <v>25</v>
      </c>
      <c r="D9" s="14" t="s">
        <v>26</v>
      </c>
      <c r="E9" s="15">
        <f t="shared" si="0"/>
        <v>98429.760000000009</v>
      </c>
      <c r="F9" s="16">
        <f t="shared" si="1"/>
        <v>101874.80160000001</v>
      </c>
      <c r="G9" s="17">
        <f t="shared" si="2"/>
        <v>104931.04564800001</v>
      </c>
      <c r="H9" s="17">
        <f t="shared" si="3"/>
        <v>106431.04564800001</v>
      </c>
      <c r="I9" s="17">
        <f t="shared" si="4"/>
        <v>109836.83910873602</v>
      </c>
      <c r="J9" s="17">
        <f t="shared" si="5"/>
        <v>114010.638994868</v>
      </c>
      <c r="K9" s="55"/>
      <c r="L9" s="58"/>
      <c r="M9" s="58"/>
      <c r="O9" s="2"/>
      <c r="P9" s="3"/>
      <c r="Q9" s="3"/>
    </row>
    <row r="10" spans="1:17" ht="27.2" customHeight="1" x14ac:dyDescent="0.2">
      <c r="A10" s="60"/>
      <c r="B10" s="63"/>
      <c r="C10" s="35" t="s">
        <v>27</v>
      </c>
      <c r="D10" s="14" t="s">
        <v>28</v>
      </c>
      <c r="E10" s="15">
        <f t="shared" si="0"/>
        <v>100682.40000000001</v>
      </c>
      <c r="F10" s="16">
        <f t="shared" si="1"/>
        <v>104206.284</v>
      </c>
      <c r="G10" s="17">
        <f t="shared" si="2"/>
        <v>107332.47252</v>
      </c>
      <c r="H10" s="17">
        <f t="shared" si="3"/>
        <v>108832.47252</v>
      </c>
      <c r="I10" s="17">
        <f t="shared" si="4"/>
        <v>112315.11164064</v>
      </c>
      <c r="J10" s="17">
        <f t="shared" si="5"/>
        <v>116583.08588298432</v>
      </c>
      <c r="K10" s="29" t="s">
        <v>27</v>
      </c>
      <c r="L10" s="65"/>
      <c r="M10" s="66"/>
      <c r="O10" s="2"/>
      <c r="P10" s="3"/>
      <c r="Q10" s="3"/>
    </row>
    <row r="11" spans="1:17" ht="27.6" customHeight="1" x14ac:dyDescent="0.2">
      <c r="A11" s="60"/>
      <c r="B11" s="63"/>
      <c r="C11" s="35" t="s">
        <v>29</v>
      </c>
      <c r="D11" s="14" t="s">
        <v>30</v>
      </c>
      <c r="E11" s="15">
        <f t="shared" si="0"/>
        <v>103807.6</v>
      </c>
      <c r="F11" s="16">
        <f t="shared" si="1"/>
        <v>107440.86599999999</v>
      </c>
      <c r="G11" s="17">
        <f t="shared" si="2"/>
        <v>110664.09198</v>
      </c>
      <c r="H11" s="17">
        <f t="shared" si="3"/>
        <v>112164.09198</v>
      </c>
      <c r="I11" s="17">
        <f t="shared" si="4"/>
        <v>115753.34292336</v>
      </c>
      <c r="J11" s="17">
        <f t="shared" si="5"/>
        <v>120151.96995444769</v>
      </c>
      <c r="K11" s="29" t="s">
        <v>29</v>
      </c>
      <c r="L11" s="30" t="s">
        <v>29</v>
      </c>
      <c r="M11" s="67"/>
      <c r="O11" s="2"/>
      <c r="P11" s="3"/>
      <c r="Q11" s="3"/>
    </row>
    <row r="12" spans="1:17" ht="27.2" customHeight="1" x14ac:dyDescent="0.2">
      <c r="A12" s="60"/>
      <c r="B12" s="63"/>
      <c r="C12" s="35" t="s">
        <v>31</v>
      </c>
      <c r="D12" s="14" t="s">
        <v>32</v>
      </c>
      <c r="E12" s="15">
        <f t="shared" si="0"/>
        <v>106778.88</v>
      </c>
      <c r="F12" s="16">
        <f t="shared" si="1"/>
        <v>110516.14079999999</v>
      </c>
      <c r="G12" s="17">
        <f t="shared" si="2"/>
        <v>113831.62502399999</v>
      </c>
      <c r="H12" s="17">
        <f t="shared" si="3"/>
        <v>115331.62502399999</v>
      </c>
      <c r="I12" s="17">
        <f t="shared" si="4"/>
        <v>119022.23702476799</v>
      </c>
      <c r="J12" s="17">
        <f t="shared" si="5"/>
        <v>123545.08203170919</v>
      </c>
      <c r="K12" s="29" t="s">
        <v>31</v>
      </c>
      <c r="L12" s="30" t="s">
        <v>31</v>
      </c>
      <c r="M12" s="68"/>
      <c r="N12" s="40"/>
      <c r="O12" s="2"/>
      <c r="P12" s="3"/>
      <c r="Q12" s="3"/>
    </row>
    <row r="13" spans="1:17" ht="29.25" customHeight="1" x14ac:dyDescent="0.2">
      <c r="A13" s="60"/>
      <c r="B13" s="63"/>
      <c r="C13" s="36" t="s">
        <v>33</v>
      </c>
      <c r="D13" s="18" t="s">
        <v>34</v>
      </c>
      <c r="E13" s="19">
        <f t="shared" si="0"/>
        <v>112559.2</v>
      </c>
      <c r="F13" s="20">
        <f t="shared" si="1"/>
        <v>116498.77199999998</v>
      </c>
      <c r="G13" s="37">
        <f t="shared" si="2"/>
        <v>119993.73515999998</v>
      </c>
      <c r="H13" s="37">
        <f t="shared" si="3"/>
        <v>121493.73515999998</v>
      </c>
      <c r="I13" s="37">
        <f t="shared" si="4"/>
        <v>125381.53468511999</v>
      </c>
      <c r="J13" s="37">
        <f t="shared" si="5"/>
        <v>130146.03300315455</v>
      </c>
      <c r="K13" s="31" t="s">
        <v>33</v>
      </c>
      <c r="L13" s="30" t="s">
        <v>33</v>
      </c>
      <c r="M13" s="32" t="s">
        <v>33</v>
      </c>
      <c r="N13" s="40"/>
      <c r="O13" s="2"/>
      <c r="P13" s="3"/>
      <c r="Q13" s="3"/>
    </row>
    <row r="14" spans="1:17" ht="29.25" customHeight="1" x14ac:dyDescent="0.2">
      <c r="A14" s="60"/>
      <c r="B14" s="63"/>
      <c r="C14" s="35" t="s">
        <v>35</v>
      </c>
      <c r="D14" s="14" t="s">
        <v>36</v>
      </c>
      <c r="E14" s="15">
        <f t="shared" si="0"/>
        <v>116402</v>
      </c>
      <c r="F14" s="16">
        <f t="shared" si="1"/>
        <v>120476.06999999999</v>
      </c>
      <c r="G14" s="17">
        <f t="shared" si="2"/>
        <v>124090.35209999999</v>
      </c>
      <c r="H14" s="17">
        <f t="shared" si="3"/>
        <v>125590.35209999999</v>
      </c>
      <c r="I14" s="17">
        <f t="shared" si="4"/>
        <v>129609.24336719999</v>
      </c>
      <c r="J14" s="17">
        <f t="shared" si="5"/>
        <v>134534.39461515361</v>
      </c>
      <c r="K14" s="31" t="s">
        <v>35</v>
      </c>
      <c r="L14" s="30" t="s">
        <v>35</v>
      </c>
      <c r="M14" s="32" t="s">
        <v>35</v>
      </c>
      <c r="N14" s="40"/>
      <c r="O14" s="2"/>
      <c r="P14" s="3"/>
      <c r="Q14" s="3"/>
    </row>
    <row r="15" spans="1:17" ht="27.2" customHeight="1" x14ac:dyDescent="0.2">
      <c r="A15" s="60"/>
      <c r="B15" s="63"/>
      <c r="C15" s="35" t="s">
        <v>37</v>
      </c>
      <c r="D15" s="14" t="s">
        <v>38</v>
      </c>
      <c r="E15" s="15">
        <f t="shared" si="0"/>
        <v>120241.68000000001</v>
      </c>
      <c r="F15" s="16">
        <f t="shared" si="1"/>
        <v>124450.1388</v>
      </c>
      <c r="G15" s="17">
        <f t="shared" si="2"/>
        <v>128183.642964</v>
      </c>
      <c r="H15" s="17">
        <f t="shared" si="3"/>
        <v>129683.642964</v>
      </c>
      <c r="I15" s="17">
        <f>H15*1.032</f>
        <v>133833.51953884799</v>
      </c>
      <c r="J15" s="17">
        <f t="shared" si="5"/>
        <v>138919.19328132423</v>
      </c>
      <c r="K15" s="33"/>
      <c r="L15" s="30" t="s">
        <v>37</v>
      </c>
      <c r="M15" s="32" t="s">
        <v>37</v>
      </c>
      <c r="O15" s="2"/>
      <c r="P15" s="3"/>
      <c r="Q15" s="3"/>
    </row>
    <row r="16" spans="1:17" ht="27.2" customHeight="1" x14ac:dyDescent="0.2">
      <c r="A16" s="60"/>
      <c r="B16" s="63"/>
      <c r="C16" s="35" t="s">
        <v>39</v>
      </c>
      <c r="D16" s="14" t="s">
        <v>40</v>
      </c>
      <c r="E16" s="15">
        <f t="shared" si="0"/>
        <v>124083.44</v>
      </c>
      <c r="F16" s="16">
        <f t="shared" si="1"/>
        <v>128426.36039999999</v>
      </c>
      <c r="G16" s="17">
        <f t="shared" si="2"/>
        <v>132279.151212</v>
      </c>
      <c r="H16" s="17">
        <f t="shared" si="3"/>
        <v>133779.151212</v>
      </c>
      <c r="I16" s="17">
        <f t="shared" si="4"/>
        <v>138060.084050784</v>
      </c>
      <c r="J16" s="17">
        <f t="shared" si="5"/>
        <v>143306.36724471379</v>
      </c>
      <c r="K16" s="69"/>
      <c r="L16" s="70"/>
      <c r="M16" s="32" t="s">
        <v>39</v>
      </c>
      <c r="O16" s="2"/>
      <c r="P16" s="3"/>
      <c r="Q16" s="3"/>
    </row>
    <row r="17" spans="1:19" ht="27.6" customHeight="1" x14ac:dyDescent="0.2">
      <c r="A17" s="61"/>
      <c r="B17" s="64"/>
      <c r="C17" s="35" t="s">
        <v>41</v>
      </c>
      <c r="D17" s="14" t="s">
        <v>42</v>
      </c>
      <c r="E17" s="15">
        <f t="shared" si="0"/>
        <v>135337.28</v>
      </c>
      <c r="F17" s="16">
        <f t="shared" si="1"/>
        <v>140074.08479999998</v>
      </c>
      <c r="G17" s="17">
        <f t="shared" si="2"/>
        <v>144276.30734399997</v>
      </c>
      <c r="H17" s="17">
        <f t="shared" si="3"/>
        <v>145776.30734399997</v>
      </c>
      <c r="I17" s="17">
        <f t="shared" si="4"/>
        <v>150441.14917900797</v>
      </c>
      <c r="J17" s="17">
        <f t="shared" si="5"/>
        <v>156157.91284781028</v>
      </c>
      <c r="K17" s="69"/>
      <c r="L17" s="70"/>
      <c r="M17" s="32" t="s">
        <v>41</v>
      </c>
      <c r="O17" s="2"/>
      <c r="P17" s="3"/>
      <c r="Q17" s="3"/>
    </row>
    <row r="18" spans="1:19" ht="27.2" customHeight="1" x14ac:dyDescent="0.2">
      <c r="A18" s="50" t="s">
        <v>43</v>
      </c>
      <c r="B18" s="50" t="s">
        <v>14</v>
      </c>
      <c r="C18" s="34" t="s">
        <v>44</v>
      </c>
      <c r="D18" s="10" t="s">
        <v>45</v>
      </c>
      <c r="E18" s="11">
        <f t="shared" si="0"/>
        <v>139959.04000000001</v>
      </c>
      <c r="F18" s="12">
        <f t="shared" si="1"/>
        <v>144857.60639999999</v>
      </c>
      <c r="G18" s="38">
        <f t="shared" si="2"/>
        <v>149203.334592</v>
      </c>
      <c r="H18" s="38">
        <f t="shared" si="3"/>
        <v>150703.334592</v>
      </c>
      <c r="I18" s="38">
        <f t="shared" si="4"/>
        <v>155525.841298944</v>
      </c>
      <c r="J18" s="38">
        <f t="shared" si="5"/>
        <v>161435.82326830388</v>
      </c>
      <c r="K18" s="41"/>
      <c r="L18" s="41"/>
      <c r="M18" s="41"/>
      <c r="O18" s="2"/>
    </row>
    <row r="19" spans="1:19" ht="27.2" customHeight="1" x14ac:dyDescent="0.2">
      <c r="A19" s="51"/>
      <c r="B19" s="51"/>
      <c r="C19" s="34" t="s">
        <v>46</v>
      </c>
      <c r="D19" s="10" t="s">
        <v>47</v>
      </c>
      <c r="E19" s="11">
        <f t="shared" si="0"/>
        <v>144569.36000000002</v>
      </c>
      <c r="F19" s="12">
        <f t="shared" si="1"/>
        <v>149629.28760000001</v>
      </c>
      <c r="G19" s="38">
        <f t="shared" si="2"/>
        <v>154118.16622800002</v>
      </c>
      <c r="H19" s="38">
        <f t="shared" si="3"/>
        <v>155618.16622800002</v>
      </c>
      <c r="I19" s="38">
        <f t="shared" si="4"/>
        <v>160597.94754729603</v>
      </c>
      <c r="J19" s="38">
        <f t="shared" si="5"/>
        <v>166700.6695540933</v>
      </c>
      <c r="K19" s="41"/>
      <c r="L19" s="41"/>
      <c r="M19" s="41"/>
      <c r="O19" s="2"/>
      <c r="R19" t="s">
        <v>59</v>
      </c>
    </row>
    <row r="20" spans="1:19" ht="27.2" customHeight="1" x14ac:dyDescent="0.2">
      <c r="A20" s="51"/>
      <c r="B20" s="51"/>
      <c r="C20" s="34" t="s">
        <v>48</v>
      </c>
      <c r="D20" s="10" t="s">
        <v>49</v>
      </c>
      <c r="E20" s="11">
        <f t="shared" si="0"/>
        <v>149191.12</v>
      </c>
      <c r="F20" s="12">
        <f t="shared" si="1"/>
        <v>154412.80919999999</v>
      </c>
      <c r="G20" s="38">
        <f t="shared" si="2"/>
        <v>159045.19347599999</v>
      </c>
      <c r="H20" s="38">
        <f t="shared" si="3"/>
        <v>160545.19347599999</v>
      </c>
      <c r="I20" s="38">
        <f t="shared" si="4"/>
        <v>165682.639667232</v>
      </c>
      <c r="J20" s="38">
        <f t="shared" si="5"/>
        <v>171978.57997458681</v>
      </c>
      <c r="K20" s="41"/>
      <c r="L20" s="41"/>
      <c r="M20" s="41"/>
      <c r="O20" s="2"/>
    </row>
    <row r="21" spans="1:19" ht="27.2" customHeight="1" x14ac:dyDescent="0.2">
      <c r="A21" s="51"/>
      <c r="B21" s="51"/>
      <c r="C21" s="34" t="s">
        <v>50</v>
      </c>
      <c r="D21" s="10" t="s">
        <v>51</v>
      </c>
      <c r="E21" s="11">
        <f t="shared" si="0"/>
        <v>154522.16</v>
      </c>
      <c r="F21" s="12">
        <f t="shared" si="1"/>
        <v>159930.4356</v>
      </c>
      <c r="G21" s="38">
        <f t="shared" si="2"/>
        <v>164728.34866799999</v>
      </c>
      <c r="H21" s="38">
        <f t="shared" si="3"/>
        <v>166228.34866799999</v>
      </c>
      <c r="I21" s="38">
        <f t="shared" si="4"/>
        <v>171547.65582537599</v>
      </c>
      <c r="J21" s="38">
        <f t="shared" si="5"/>
        <v>178066.46674674028</v>
      </c>
      <c r="K21" s="41"/>
      <c r="L21" s="41"/>
      <c r="M21" s="41"/>
      <c r="O21" s="2"/>
    </row>
    <row r="22" spans="1:19" ht="27.2" customHeight="1" x14ac:dyDescent="0.2">
      <c r="A22" s="52"/>
      <c r="B22" s="52"/>
      <c r="C22" s="34" t="s">
        <v>52</v>
      </c>
      <c r="D22" s="10" t="s">
        <v>53</v>
      </c>
      <c r="E22" s="11">
        <f t="shared" si="0"/>
        <v>159712.80000000002</v>
      </c>
      <c r="F22" s="12">
        <f t="shared" si="1"/>
        <v>165302.74799999999</v>
      </c>
      <c r="G22" s="38">
        <f t="shared" si="2"/>
        <v>170261.83043999999</v>
      </c>
      <c r="H22" s="38">
        <f t="shared" si="3"/>
        <v>171761.83043999999</v>
      </c>
      <c r="I22" s="38">
        <f t="shared" si="4"/>
        <v>177258.20901408</v>
      </c>
      <c r="J22" s="38">
        <f t="shared" si="5"/>
        <v>183994.02095661504</v>
      </c>
      <c r="K22" s="41"/>
      <c r="L22" s="43"/>
      <c r="M22" s="41"/>
      <c r="O22" s="2"/>
      <c r="P22" s="3"/>
      <c r="Q22" s="39"/>
      <c r="S22" s="40"/>
    </row>
    <row r="23" spans="1:19" ht="9.9499999999999993" customHeight="1" x14ac:dyDescent="0.2">
      <c r="A23" s="75"/>
      <c r="B23" s="75"/>
      <c r="C23" s="76"/>
      <c r="D23" s="21"/>
      <c r="E23" s="22"/>
      <c r="F23" s="23"/>
      <c r="G23" s="24"/>
      <c r="H23" s="24"/>
      <c r="I23" s="24"/>
      <c r="J23" s="24"/>
      <c r="K23" s="41"/>
      <c r="L23" s="41"/>
      <c r="M23" s="41"/>
      <c r="O23" s="2"/>
    </row>
    <row r="24" spans="1:19" ht="22.5" customHeight="1" x14ac:dyDescent="0.2">
      <c r="A24" s="77" t="s">
        <v>54</v>
      </c>
      <c r="B24" s="78"/>
      <c r="C24" s="79"/>
      <c r="D24" s="25" t="s">
        <v>55</v>
      </c>
      <c r="E24" s="26">
        <f t="shared" si="0"/>
        <v>11255.92</v>
      </c>
      <c r="F24" s="27">
        <f t="shared" si="1"/>
        <v>11649.877199999999</v>
      </c>
      <c r="G24" s="24">
        <f>F24*1.03</f>
        <v>11999.373516</v>
      </c>
      <c r="H24" s="24">
        <f>H13*0.1</f>
        <v>12149.373516</v>
      </c>
      <c r="I24" s="24">
        <f>I13*0.1</f>
        <v>12538.153468511999</v>
      </c>
      <c r="J24" s="24">
        <f>J13*0.1</f>
        <v>13014.603300315455</v>
      </c>
      <c r="K24" s="41"/>
      <c r="L24" s="41"/>
      <c r="M24" s="44"/>
      <c r="N24" s="3"/>
      <c r="O24" s="2"/>
      <c r="P24" s="3"/>
    </row>
    <row r="25" spans="1:19" ht="54.75" customHeight="1" x14ac:dyDescent="0.2">
      <c r="A25" s="80" t="s">
        <v>56</v>
      </c>
      <c r="B25" s="80"/>
      <c r="C25" s="80"/>
      <c r="D25" s="80"/>
      <c r="E25" s="28"/>
      <c r="F25" s="28"/>
      <c r="G25" s="28"/>
      <c r="H25" s="28"/>
      <c r="I25" s="28"/>
      <c r="J25" s="28"/>
      <c r="K25" s="41"/>
      <c r="L25" s="41"/>
      <c r="M25" s="41"/>
    </row>
    <row r="27" spans="1:19" ht="13.5" thickBot="1" x14ac:dyDescent="0.25"/>
    <row r="28" spans="1:19" ht="18.75" thickBot="1" x14ac:dyDescent="0.25">
      <c r="O28" s="45"/>
    </row>
  </sheetData>
  <mergeCells count="17">
    <mergeCell ref="A18:A22"/>
    <mergeCell ref="B18:B22"/>
    <mergeCell ref="A23:C23"/>
    <mergeCell ref="A24:C24"/>
    <mergeCell ref="A25:D25"/>
    <mergeCell ref="A1:M1"/>
    <mergeCell ref="A3:A7"/>
    <mergeCell ref="B3:B7"/>
    <mergeCell ref="K7:K9"/>
    <mergeCell ref="L7:L9"/>
    <mergeCell ref="M7:M9"/>
    <mergeCell ref="A8:A17"/>
    <mergeCell ref="B8:B17"/>
    <mergeCell ref="L10:M10"/>
    <mergeCell ref="M11:M12"/>
    <mergeCell ref="K16:L17"/>
    <mergeCell ref="K3:M6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b71c1da8-175b-4d91-9606-bd183b7fc270" ContentTypeId="0x010100C043E4E36AF8684189D4819C565C1B73" PreviousValue="false" LastSyncTimeStamp="2022-12-15T13:53:47.96Z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BFRS Document" ma:contentTypeID="0x010100C043E4E36AF8684189D4819C565C1B7300E0E271488F0188448C8F21DDC5E6F390" ma:contentTypeVersion="4" ma:contentTypeDescription="" ma:contentTypeScope="" ma:versionID="2c7d20f9711f2077a6e6cc83335f8dbf">
  <xsd:schema xmlns:xsd="http://www.w3.org/2001/XMLSchema" xmlns:xs="http://www.w3.org/2001/XMLSchema" xmlns:p="http://schemas.microsoft.com/office/2006/metadata/properties" xmlns:ns2="8f9b29e8-928d-4e45-b7f8-8ef938328283" targetNamespace="http://schemas.microsoft.com/office/2006/metadata/properties" ma:root="true" ma:fieldsID="0684cdb78be81dc3a3f37b4291cfdc9e" ns2:_="">
    <xsd:import namespace="8f9b29e8-928d-4e45-b7f8-8ef938328283"/>
    <xsd:element name="properties">
      <xsd:complexType>
        <xsd:sequence>
          <xsd:element name="documentManagement">
            <xsd:complexType>
              <xsd:all>
                <xsd:element ref="ns2:DepartmentsTaxHTField" minOccurs="0"/>
                <xsd:element ref="ns2:TaxCatchAll" minOccurs="0"/>
                <xsd:element ref="ns2:TaxCatchAllLabel" minOccurs="0"/>
                <xsd:element ref="ns2:DocumentTypeTaxHTField" minOccurs="0"/>
                <xsd:element ref="ns2:KeywordsTagsTaxHTField" minOccurs="0"/>
                <xsd:element ref="ns2:LocationsTaxHTField" minOccurs="0"/>
                <xsd:element ref="ns2:NewsCategoriesTaxHTField" minOccurs="0"/>
                <xsd:element ref="ns2:Owner" minOccurs="0"/>
                <xsd:element ref="ns2:ReviewDate" minOccurs="0"/>
                <xsd:element ref="ns2:AssetID" minOccurs="0"/>
                <xsd:element ref="ns2:AltText" minOccurs="0"/>
                <xsd:element ref="ns2:ShortDesc" minOccurs="0"/>
                <xsd:element ref="ns2:LongDes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b29e8-928d-4e45-b7f8-8ef938328283" elementFormDefault="qualified">
    <xsd:import namespace="http://schemas.microsoft.com/office/2006/documentManagement/types"/>
    <xsd:import namespace="http://schemas.microsoft.com/office/infopath/2007/PartnerControls"/>
    <xsd:element name="DepartmentsTaxHTField" ma:index="8" nillable="true" ma:taxonomy="true" ma:internalName="DepartmentsTaxHTField" ma:taxonomyFieldName="Departments" ma:displayName="Departments" ma:default="" ma:fieldId="{b73a531b-f287-4837-a190-42fda8b245b9}" ma:taxonomyMulti="true" ma:sspId="b71c1da8-175b-4d91-9606-bd183b7fc270" ma:termSetId="7de4cc5f-e887-4f58-961c-84d30d95a9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0adf1442-2f74-41eb-8d96-bc3a3dd2532d}" ma:internalName="TaxCatchAll" ma:showField="CatchAllData" ma:web="4e099542-e457-49c2-966c-8e593bbb53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0adf1442-2f74-41eb-8d96-bc3a3dd2532d}" ma:internalName="TaxCatchAllLabel" ma:readOnly="true" ma:showField="CatchAllDataLabel" ma:web="4e099542-e457-49c2-966c-8e593bbb53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TypeTaxHTField" ma:index="12" nillable="true" ma:taxonomy="true" ma:internalName="DocumentTypeTaxHTField" ma:taxonomyFieldName="DocumentType" ma:displayName="Document Type" ma:default="" ma:fieldId="{c9be4fc6-f559-4500-98a5-44dcf2e206c7}" ma:taxonomyMulti="true" ma:sspId="b71c1da8-175b-4d91-9606-bd183b7fc270" ma:termSetId="286ebe61-194d-4783-ab71-3d55852e3f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ywordsTagsTaxHTField" ma:index="14" nillable="true" ma:taxonomy="true" ma:internalName="KeywordsTagsTaxHTField" ma:taxonomyFieldName="KeywordsTags" ma:displayName="Keywords / Tags" ma:default="" ma:fieldId="{05236701-6266-40c1-ab96-021ee8d14cff}" ma:taxonomyMulti="true" ma:sspId="b71c1da8-175b-4d91-9606-bd183b7fc270" ma:termSetId="c9574fbc-165d-476a-96c1-c789a2ded63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LocationsTaxHTField" ma:index="16" nillable="true" ma:taxonomy="true" ma:internalName="LocationsTaxHTField" ma:taxonomyFieldName="Locations" ma:displayName="Locations" ma:default="" ma:fieldId="{9640f9c8-b4b1-4857-bdc6-71f534fc7d57}" ma:taxonomyMulti="true" ma:sspId="b71c1da8-175b-4d91-9606-bd183b7fc270" ma:termSetId="520fcd1e-a37f-4b37-b166-9a39e00fa88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ewsCategoriesTaxHTField" ma:index="18" nillable="true" ma:taxonomy="true" ma:internalName="NewsCategoriesTaxHTField" ma:taxonomyFieldName="NewsCategories" ma:displayName="News Categories" ma:default="" ma:fieldId="{a104870b-e889-4515-a24e-ba82265b2df8}" ma:taxonomyMulti="true" ma:sspId="b71c1da8-175b-4d91-9606-bd183b7fc270" ma:termSetId="ea2dcc8b-a7af-40b0-8c00-1869bf97ba8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wner" ma:index="20" nillable="true" ma:displayName="Reviewed By" ma:format="Dropdown" ma:list="UserInfo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Date" ma:index="21" nillable="true" ma:displayName="Review Date" ma:format="DateOnly" ma:internalName="ReviewDate">
      <xsd:simpleType>
        <xsd:restriction base="dms:DateTime"/>
      </xsd:simpleType>
    </xsd:element>
    <xsd:element name="AssetID" ma:index="22" nillable="true" ma:displayName="AssetID" ma:default="" ma:description="Legacy Field for migration from previous Intranet." ma:internalName="AssetID">
      <xsd:simpleType>
        <xsd:restriction base="dms:Text">
          <xsd:maxLength value="255"/>
        </xsd:restriction>
      </xsd:simpleType>
    </xsd:element>
    <xsd:element name="AltText" ma:index="23" nillable="true" ma:displayName="Alt Text" ma:description="[Migrated]" ma:internalName="AltText">
      <xsd:simpleType>
        <xsd:restriction base="dms:Text">
          <xsd:maxLength value="255"/>
        </xsd:restriction>
      </xsd:simpleType>
    </xsd:element>
    <xsd:element name="ShortDesc" ma:index="24" nillable="true" ma:displayName="Short Desc" ma:description="Short Description [migrated]" ma:internalName="ShortDesc">
      <xsd:simpleType>
        <xsd:restriction base="dms:Note">
          <xsd:maxLength value="255"/>
        </xsd:restriction>
      </xsd:simpleType>
    </xsd:element>
    <xsd:element name="LongDesc" ma:index="25" nillable="true" ma:displayName="Long Desc" ma:description="Long description [migrated]" ma:internalName="LongDesc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8f9b29e8-928d-4e45-b7f8-8ef938328283">
      <UserInfo>
        <DisplayName/>
        <AccountId xsi:nil="true"/>
        <AccountType/>
      </UserInfo>
    </Owner>
    <LocationsTaxHTField xmlns="8f9b29e8-928d-4e45-b7f8-8ef938328283">
      <Terms xmlns="http://schemas.microsoft.com/office/infopath/2007/PartnerControls"/>
    </LocationsTaxHTField>
    <AltText xmlns="8f9b29e8-928d-4e45-b7f8-8ef938328283" xsi:nil="true"/>
    <DocumentTypeTaxHTField xmlns="8f9b29e8-928d-4e45-b7f8-8ef938328283">
      <Terms xmlns="http://schemas.microsoft.com/office/infopath/2007/PartnerControls"/>
    </DocumentTypeTaxHTField>
    <NewsCategoriesTaxHTField xmlns="8f9b29e8-928d-4e45-b7f8-8ef938328283">
      <Terms xmlns="http://schemas.microsoft.com/office/infopath/2007/PartnerControls"/>
    </NewsCategoriesTaxHTField>
    <ShortDesc xmlns="8f9b29e8-928d-4e45-b7f8-8ef938328283" xsi:nil="true"/>
    <LongDesc xmlns="8f9b29e8-928d-4e45-b7f8-8ef938328283" xsi:nil="true"/>
    <TaxCatchAll xmlns="8f9b29e8-928d-4e45-b7f8-8ef938328283" xsi:nil="true"/>
    <KeywordsTagsTaxHTField xmlns="8f9b29e8-928d-4e45-b7f8-8ef938328283">
      <Terms xmlns="http://schemas.microsoft.com/office/infopath/2007/PartnerControls"/>
    </KeywordsTagsTaxHTField>
    <AssetID xmlns="8f9b29e8-928d-4e45-b7f8-8ef938328283" xsi:nil="true"/>
    <ReviewDate xmlns="8f9b29e8-928d-4e45-b7f8-8ef938328283" xsi:nil="true"/>
    <DepartmentsTaxHTField xmlns="8f9b29e8-928d-4e45-b7f8-8ef938328283">
      <Terms xmlns="http://schemas.microsoft.com/office/infopath/2007/PartnerControls"/>
    </DepartmentsTaxHTField>
  </documentManagement>
</p:properties>
</file>

<file path=customXml/itemProps1.xml><?xml version="1.0" encoding="utf-8"?>
<ds:datastoreItem xmlns:ds="http://schemas.openxmlformats.org/officeDocument/2006/customXml" ds:itemID="{47C11204-7749-488D-9E54-2D99BFA67F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2319D7-D7D6-48FB-9F44-F1168B1980F9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ECBE3CA1-9F9D-4F69-BCDB-6208C9DE5E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9b29e8-928d-4e45-b7f8-8ef9383282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FC72F8A-04B5-4DFF-A249-7D255C647FD9}">
  <ds:schemaRefs>
    <ds:schemaRef ds:uri="http://schemas.microsoft.com/office/2006/metadata/properties"/>
    <ds:schemaRef ds:uri="http://schemas.microsoft.com/office/infopath/2007/PartnerControls"/>
    <ds:schemaRef ds:uri="8f9b29e8-928d-4e45-b7f8-8ef938328283"/>
  </ds:schemaRefs>
</ds:datastoreItem>
</file>

<file path=docMetadata/LabelInfo.xml><?xml version="1.0" encoding="utf-8"?>
<clbl:labelList xmlns:clbl="http://schemas.microsoft.com/office/2020/mipLabelMetadata">
  <clbl:label id="{160c0d13-6d48-4da7-8238-6adedd6ff250}" enabled="0" method="" siteId="{160c0d13-6d48-4da7-8238-6adedd6ff25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Geoff</dc:creator>
  <cp:keywords/>
  <dc:description/>
  <cp:lastModifiedBy>Maja Davies</cp:lastModifiedBy>
  <cp:revision/>
  <cp:lastPrinted>2025-06-11T10:49:42Z</cp:lastPrinted>
  <dcterms:created xsi:type="dcterms:W3CDTF">2023-05-31T15:41:30Z</dcterms:created>
  <dcterms:modified xsi:type="dcterms:W3CDTF">2026-06-26T13:36:11Z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0x010100C043E4E36AF8684189D4819C565C1B7300E0E271488F0188448C8F21DDC5E6F390</vt:lpwstr>
  </property>
  <property fmtid="{D5CDD505-2E9C-101B-9397-08002B2CF9AE}" pid="3" name="Order">
    <vt:r8>13200</vt:r8>
  </property>
  <property fmtid="{D5CDD505-2E9C-101B-9397-08002B2CF9AE}" pid="4" name="Departments">
    <vt:lpwstr/>
  </property>
  <property fmtid="{D5CDD505-2E9C-101B-9397-08002B2CF9AE}" pid="5" name="Locations">
    <vt:lpwstr/>
  </property>
  <property fmtid="{D5CDD505-2E9C-101B-9397-08002B2CF9AE}" pid="6" name="DocumentType">
    <vt:lpwstr/>
  </property>
  <property fmtid="{D5CDD505-2E9C-101B-9397-08002B2CF9AE}" pid="7" name="KeywordsTags">
    <vt:lpwstr/>
  </property>
  <property fmtid="{D5CDD505-2E9C-101B-9397-08002B2CF9AE}" pid="8" name="NewsCategories">
    <vt:lpwstr/>
  </property>
  <property fmtid="{D5CDD505-2E9C-101B-9397-08002B2CF9AE}" pid="9" name="MediaServiceImageTags">
    <vt:lpwstr/>
  </property>
  <property fmtid="{D5CDD505-2E9C-101B-9397-08002B2CF9AE}" pid="10" name="lcf76f155ced4ddcb4097134ff3c332f">
    <vt:lpwstr/>
  </property>
</Properties>
</file>